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<sst xmlns="http://schemas.openxmlformats.org/spreadsheetml/2006/main" count="464" uniqueCount="134">
  <si>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</si>
  <si>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</si>
  <si>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</si>
  <si>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</si>
  <si>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</si>
  <si>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</si>
  <si>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</si>
  <si>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</si>
  <si>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</si>
  <si>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</si>
  <si>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</si>
  <si>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</si>
  <si>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</si>
  <si>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</si>
  <si>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</si>
  <si>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</si>
  <si>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</si>
  <si>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</si>
  <si>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</si>
  <si>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</si>
  <si>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</si>
  <si>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</si>
  <si>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</si>
  <si>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</si>
  <si>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</si>
  <si>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</si>
  <si>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</si>
  <si>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</si>
  <si>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</si>
  <si>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</si>
  <si>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</si>
  <si>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</si>
  <si>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</si>
  <si>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</si>
  <si>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</si>
  <si>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</si>
  <si>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</si>
  <si>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</si>
  <si>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</si>
  <si>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</si>
  <si>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</si>
  <si>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</si>
  <si>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</si>
  <si>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</si>
  <si>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</si>
  <si>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</si>
  <si>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</si>
  <si>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</si>
  <si>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</si>
  <si>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</si>
  <si>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</si>
  <si>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</si>
  <si>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</si>
  <si>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</si>
  <si>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</si>
  <si>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</si>
  <si>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</si>
  <si>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</si>
  <si>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</si>
  <si>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</si>
  <si>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</si>
  <si>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</si>
  <si>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</si>
  <si>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</si>
  <si>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</si>
  <si>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</si>
  <si>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</si>
  <si>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</si>
  <si>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</si>
  <si>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</si>
  <si>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</si>
  <si>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</si>
  <si>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</si>
  <si>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</si>
  <si>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</si>
  <si>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</si>
  <si>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</si>
  <si>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</si>
  <si>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</si>
  <si>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</si>
  <si>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</si>
  <si>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</si>
  <si>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</si>
  <si>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</si>
  <si>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</si>
  <si>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</si>
  <si>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</si>
  <si>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</si>
  <si>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</si>
  <si>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</si>
  <si>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</si>
  <si>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</si>
  <si>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</si>
  <si>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</si>
  <si>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</si>
  <si>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</si>
  <si>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</si>
  <si>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</si>
  <si>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</si>
  <si>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</si>
  <si>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</si>
  <si>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</si>
  <si>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</si>
  <si>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</si>
  <si>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</si>
  <si>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</si>
  <si>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</si>
  <si>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</si>
  <si>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</si>
  <si>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</si>
  <si>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</si>
  <si>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</si>
  <si>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</si>
  <si>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</si>
  <si>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</si>
  <si>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</si>
  <si>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</si>
  <si>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</si>
  <si>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</si>
  <si>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</si>
  <si>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</si>
  <si>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</si>
  <si>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</si>
  <si>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</si>
  <si>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</si>
  <si>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</si>
  <si>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</si>
  <si>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</si>
  <si>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</si>
  <si>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13.12.2018</t>
  </si>
  <si>
    <r>
      <t xml:space="preserve">станом на 13.12.2018р.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</si>
  <si>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</si>
  <si>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</si>
  <si>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13.12.2018р.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</si>
</sst>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4.4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1196120"/>
        <c:axId val="35220761"/>
      </c:lineChart>
      <c:catAx>
        <c:axId val="411961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20761"/>
        <c:crosses val="autoZero"/>
        <c:auto val="0"/>
        <c:lblOffset val="100"/>
        <c:tickLblSkip val="1"/>
        <c:noMultiLvlLbl val="0"/>
      </c:catAx>
      <c:valAx>
        <c:axId val="352207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961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31214258"/>
        <c:axId val="12492867"/>
      </c:lineChart>
      <c:catAx>
        <c:axId val="312142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92867"/>
        <c:crosses val="autoZero"/>
        <c:auto val="0"/>
        <c:lblOffset val="100"/>
        <c:tickLblSkip val="1"/>
        <c:noMultiLvlLbl val="0"/>
      </c:catAx>
      <c:valAx>
        <c:axId val="12492867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1425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45326940"/>
        <c:axId val="5289277"/>
      </c:lineChart>
      <c:catAx>
        <c:axId val="453269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9277"/>
        <c:crosses val="autoZero"/>
        <c:auto val="0"/>
        <c:lblOffset val="100"/>
        <c:tickLblSkip val="1"/>
        <c:noMultiLvlLbl val="0"/>
      </c:catAx>
      <c:valAx>
        <c:axId val="528927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3269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47603494"/>
        <c:axId val="25778263"/>
      </c:lineChart>
      <c:catAx>
        <c:axId val="476034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78263"/>
        <c:crosses val="autoZero"/>
        <c:auto val="0"/>
        <c:lblOffset val="100"/>
        <c:tickLblSkip val="1"/>
        <c:noMultiLvlLbl val="0"/>
      </c:catAx>
      <c:valAx>
        <c:axId val="2577826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034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13.12.2018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0677776"/>
        <c:axId val="7664529"/>
      </c:bar3DChart>
      <c:catAx>
        <c:axId val="30677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64529"/>
        <c:crosses val="autoZero"/>
        <c:auto val="1"/>
        <c:lblOffset val="100"/>
        <c:tickLblSkip val="1"/>
        <c:noMultiLvlLbl val="0"/>
      </c:catAx>
      <c:valAx>
        <c:axId val="7664529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77776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871898"/>
        <c:axId val="16847083"/>
      </c:bar3DChart>
      <c:catAx>
        <c:axId val="187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847083"/>
        <c:crosses val="autoZero"/>
        <c:auto val="1"/>
        <c:lblOffset val="100"/>
        <c:tickLblSkip val="1"/>
        <c:noMultiLvlLbl val="0"/>
      </c:catAx>
      <c:valAx>
        <c:axId val="16847083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1898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8551394"/>
        <c:axId val="34309363"/>
      </c:lineChart>
      <c:catAx>
        <c:axId val="485513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09363"/>
        <c:crosses val="autoZero"/>
        <c:auto val="0"/>
        <c:lblOffset val="100"/>
        <c:tickLblSkip val="1"/>
        <c:noMultiLvlLbl val="0"/>
      </c:catAx>
      <c:valAx>
        <c:axId val="343093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5139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0348812"/>
        <c:axId val="27594989"/>
      </c:lineChart>
      <c:catAx>
        <c:axId val="403488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94989"/>
        <c:crosses val="autoZero"/>
        <c:auto val="0"/>
        <c:lblOffset val="100"/>
        <c:tickLblSkip val="1"/>
        <c:noMultiLvlLbl val="0"/>
      </c:catAx>
      <c:valAx>
        <c:axId val="2759498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3488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7028310"/>
        <c:axId val="20601607"/>
      </c:lineChart>
      <c:catAx>
        <c:axId val="470283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01607"/>
        <c:crosses val="autoZero"/>
        <c:auto val="0"/>
        <c:lblOffset val="100"/>
        <c:tickLblSkip val="1"/>
        <c:noMultiLvlLbl val="0"/>
      </c:catAx>
      <c:valAx>
        <c:axId val="2060160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02831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1196736"/>
        <c:axId val="58117441"/>
      </c:lineChart>
      <c:catAx>
        <c:axId val="511967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17441"/>
        <c:crosses val="autoZero"/>
        <c:auto val="0"/>
        <c:lblOffset val="100"/>
        <c:tickLblSkip val="1"/>
        <c:noMultiLvlLbl val="0"/>
      </c:catAx>
      <c:valAx>
        <c:axId val="5811744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19673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3294922"/>
        <c:axId val="9892251"/>
      </c:lineChart>
      <c:catAx>
        <c:axId val="532949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92251"/>
        <c:crosses val="autoZero"/>
        <c:auto val="0"/>
        <c:lblOffset val="100"/>
        <c:tickLblSkip val="1"/>
        <c:noMultiLvlLbl val="0"/>
      </c:catAx>
      <c:valAx>
        <c:axId val="989225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949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1921396"/>
        <c:axId val="63074837"/>
      </c:lineChart>
      <c:catAx>
        <c:axId val="219213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74837"/>
        <c:crosses val="autoZero"/>
        <c:auto val="0"/>
        <c:lblOffset val="100"/>
        <c:tickLblSkip val="1"/>
        <c:noMultiLvlLbl val="0"/>
      </c:catAx>
      <c:valAx>
        <c:axId val="6307483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213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0802622"/>
        <c:axId val="8788143"/>
      </c:lineChart>
      <c:catAx>
        <c:axId val="308026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88143"/>
        <c:crosses val="autoZero"/>
        <c:auto val="0"/>
        <c:lblOffset val="100"/>
        <c:tickLblSkip val="1"/>
        <c:noMultiLvlLbl val="0"/>
      </c:catAx>
      <c:valAx>
        <c:axId val="878814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026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11984424"/>
        <c:axId val="40750953"/>
      </c:lineChart>
      <c:catAx>
        <c:axId val="119844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50953"/>
        <c:crosses val="autoZero"/>
        <c:auto val="0"/>
        <c:lblOffset val="100"/>
        <c:tickLblSkip val="1"/>
        <c:noMultiLvlLbl val="0"/>
      </c:catAx>
      <c:valAx>
        <c:axId val="4075095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984424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1 567 209,7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- 135 500,1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- 125 847,4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43">
        <v>0</v>
      </c>
      <c r="V19" s="144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43">
        <v>0</v>
      </c>
      <c r="V20" s="144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43">
        <v>0</v>
      </c>
      <c r="V21" s="144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43435</v>
      </c>
      <c r="S31" s="161">
        <v>35.16241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43435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G19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130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5047.23625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5047.2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5047.2</v>
      </c>
      <c r="R6" s="69">
        <v>11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5047.2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5047.2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5047.2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>
        <v>1883.7</v>
      </c>
      <c r="C10" s="70">
        <v>452.4</v>
      </c>
      <c r="D10" s="106">
        <v>36</v>
      </c>
      <c r="E10" s="106">
        <f t="shared" si="0"/>
        <v>416.4</v>
      </c>
      <c r="F10" s="78">
        <v>7.7</v>
      </c>
      <c r="G10" s="78">
        <v>233.3</v>
      </c>
      <c r="H10" s="65">
        <v>313.4</v>
      </c>
      <c r="I10" s="78">
        <v>58.2</v>
      </c>
      <c r="J10" s="78">
        <v>24.8</v>
      </c>
      <c r="K10" s="78">
        <v>0</v>
      </c>
      <c r="L10" s="78">
        <v>0</v>
      </c>
      <c r="M10" s="65">
        <f t="shared" si="1"/>
        <v>44.19999999999976</v>
      </c>
      <c r="N10" s="65">
        <v>3017.7</v>
      </c>
      <c r="O10" s="72">
        <v>2800</v>
      </c>
      <c r="P10" s="3">
        <f t="shared" si="2"/>
        <v>1.07775</v>
      </c>
      <c r="Q10" s="2">
        <v>5047.2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43446</v>
      </c>
      <c r="B11" s="65">
        <v>1181</v>
      </c>
      <c r="C11" s="70">
        <v>220.8</v>
      </c>
      <c r="D11" s="106">
        <v>16.1</v>
      </c>
      <c r="E11" s="106">
        <f t="shared" si="0"/>
        <v>204.70000000000002</v>
      </c>
      <c r="F11" s="78">
        <v>7.5</v>
      </c>
      <c r="G11" s="78">
        <v>158.8</v>
      </c>
      <c r="H11" s="65">
        <v>425.2</v>
      </c>
      <c r="I11" s="78">
        <v>133.4</v>
      </c>
      <c r="J11" s="78">
        <v>16.4</v>
      </c>
      <c r="K11" s="78">
        <v>0</v>
      </c>
      <c r="L11" s="78">
        <v>0</v>
      </c>
      <c r="M11" s="65">
        <f t="shared" si="1"/>
        <v>-61.0999999999999</v>
      </c>
      <c r="N11" s="65">
        <v>2082</v>
      </c>
      <c r="O11" s="65">
        <v>3800</v>
      </c>
      <c r="P11" s="3">
        <f t="shared" si="2"/>
        <v>0.5478947368421052</v>
      </c>
      <c r="Q11" s="2">
        <v>5047.2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43447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5900</v>
      </c>
      <c r="P12" s="3">
        <f t="shared" si="2"/>
        <v>0</v>
      </c>
      <c r="Q12" s="2">
        <v>5047.2</v>
      </c>
      <c r="R12" s="69"/>
      <c r="S12" s="65"/>
      <c r="T12" s="70"/>
      <c r="U12" s="143"/>
      <c r="V12" s="144"/>
      <c r="W12" s="122"/>
      <c r="X12" s="68">
        <f t="shared" si="3"/>
        <v>0</v>
      </c>
    </row>
    <row r="13" spans="1:24" ht="12.75">
      <c r="A13" s="10">
        <v>43448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15100</v>
      </c>
      <c r="P13" s="3">
        <f t="shared" si="2"/>
        <v>0</v>
      </c>
      <c r="Q13" s="2">
        <v>5047.2</v>
      </c>
      <c r="R13" s="69"/>
      <c r="S13" s="65"/>
      <c r="T13" s="70"/>
      <c r="U13" s="143"/>
      <c r="V13" s="144"/>
      <c r="W13" s="122"/>
      <c r="X13" s="68">
        <f t="shared" si="3"/>
        <v>0</v>
      </c>
    </row>
    <row r="14" spans="1:24" ht="12.75">
      <c r="A14" s="10">
        <v>43451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5600</v>
      </c>
      <c r="P14" s="3">
        <f t="shared" si="2"/>
        <v>0</v>
      </c>
      <c r="Q14" s="2">
        <v>5047.2</v>
      </c>
      <c r="R14" s="69"/>
      <c r="S14" s="65"/>
      <c r="T14" s="74"/>
      <c r="U14" s="143"/>
      <c r="V14" s="144"/>
      <c r="W14" s="122"/>
      <c r="X14" s="68">
        <f t="shared" si="3"/>
        <v>0</v>
      </c>
    </row>
    <row r="15" spans="1:24" ht="12.75">
      <c r="A15" s="10">
        <v>43452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5047.2</v>
      </c>
      <c r="R15" s="69"/>
      <c r="S15" s="65"/>
      <c r="T15" s="74"/>
      <c r="U15" s="143"/>
      <c r="V15" s="144"/>
      <c r="W15" s="122"/>
      <c r="X15" s="68">
        <f t="shared" si="3"/>
        <v>0</v>
      </c>
    </row>
    <row r="16" spans="1:24" ht="12.75">
      <c r="A16" s="10">
        <v>43453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5047.2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43454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10300</v>
      </c>
      <c r="P17" s="3">
        <f t="shared" si="2"/>
        <v>0</v>
      </c>
      <c r="Q17" s="2">
        <v>5047.2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43455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5047.2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43456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10300</v>
      </c>
      <c r="P19" s="3">
        <f t="shared" si="2"/>
        <v>0</v>
      </c>
      <c r="Q19" s="2">
        <v>5047.2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5047.2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5047.2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5047.2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5047.2</v>
      </c>
      <c r="R23" s="98"/>
      <c r="S23" s="99"/>
      <c r="T23" s="100"/>
      <c r="U23" s="155"/>
      <c r="V23" s="156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27974.4</v>
      </c>
      <c r="C24" s="85">
        <f t="shared" si="4"/>
        <v>2199</v>
      </c>
      <c r="D24" s="107">
        <f t="shared" si="4"/>
        <v>225.6</v>
      </c>
      <c r="E24" s="107">
        <f t="shared" si="4"/>
        <v>1973.4000000000003</v>
      </c>
      <c r="F24" s="85">
        <f t="shared" si="4"/>
        <v>101.80000000000001</v>
      </c>
      <c r="G24" s="85">
        <f t="shared" si="4"/>
        <v>1837.9999999999998</v>
      </c>
      <c r="H24" s="85">
        <f t="shared" si="4"/>
        <v>4981.999999999999</v>
      </c>
      <c r="I24" s="85">
        <f t="shared" si="4"/>
        <v>558.4</v>
      </c>
      <c r="J24" s="85">
        <f t="shared" si="4"/>
        <v>309.5</v>
      </c>
      <c r="K24" s="85">
        <f t="shared" si="4"/>
        <v>630.7</v>
      </c>
      <c r="L24" s="85">
        <f t="shared" si="4"/>
        <v>1639.3</v>
      </c>
      <c r="M24" s="84">
        <f t="shared" si="4"/>
        <v>144.79000000000036</v>
      </c>
      <c r="N24" s="84">
        <f t="shared" si="4"/>
        <v>40377.89</v>
      </c>
      <c r="O24" s="84">
        <f t="shared" si="4"/>
        <v>162200</v>
      </c>
      <c r="P24" s="86">
        <f>N24/O24</f>
        <v>0.2489389025893958</v>
      </c>
      <c r="Q24" s="2"/>
      <c r="R24" s="75">
        <f>SUM(R4:R23)</f>
        <v>11</v>
      </c>
      <c r="S24" s="75">
        <f>SUM(S4:S23)</f>
        <v>0</v>
      </c>
      <c r="T24" s="75">
        <f>SUM(T4:T23)</f>
        <v>0</v>
      </c>
      <c r="U24" s="157">
        <f>SUM(U4:U23)</f>
        <v>1</v>
      </c>
      <c r="V24" s="158"/>
      <c r="W24" s="119">
        <f>SUM(W4:W23)</f>
        <v>0</v>
      </c>
      <c r="X24" s="111">
        <f>R24+S24+U24+T24+V24+W24</f>
        <v>12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43447</v>
      </c>
      <c r="S29" s="161">
        <v>561.85957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43447</v>
      </c>
      <c r="S39" s="149">
        <v>10327.34593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131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132</v>
      </c>
      <c r="P27" s="170"/>
    </row>
    <row r="28" spans="1:16" ht="30.75" customHeight="1">
      <c r="A28" s="183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грудень!S39</f>
        <v>10327.34593</v>
      </c>
      <c r="B29" s="45">
        <v>212449</v>
      </c>
      <c r="C29" s="45">
        <v>2089.02</v>
      </c>
      <c r="D29" s="45">
        <v>15588.47</v>
      </c>
      <c r="E29" s="45">
        <v>1597.16</v>
      </c>
      <c r="F29" s="45">
        <v>29564.06</v>
      </c>
      <c r="G29" s="45">
        <v>14548.55</v>
      </c>
      <c r="H29" s="45">
        <v>24</v>
      </c>
      <c r="I29" s="45">
        <v>20</v>
      </c>
      <c r="J29" s="45">
        <v>0</v>
      </c>
      <c r="K29" s="45">
        <v>0</v>
      </c>
      <c r="L29" s="59">
        <f>H29+F29+D29+J29+B29</f>
        <v>257625.53</v>
      </c>
      <c r="M29" s="46">
        <f>C29+E29+G29+I29+K29</f>
        <v>18254.73</v>
      </c>
      <c r="N29" s="47">
        <f>M29-L29</f>
        <v>-239370.8</v>
      </c>
      <c r="O29" s="173">
        <f>грудень!S29</f>
        <v>561.85957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913112.2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175737.52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264244.14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32147.41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122257.32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13438.35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39141.92999999994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1567209.68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212449</v>
      </c>
      <c r="C58" s="9">
        <f>C29</f>
        <v>2089.02</v>
      </c>
    </row>
    <row r="59" spans="1:3" ht="25.5">
      <c r="A59" s="76" t="s">
        <v>54</v>
      </c>
      <c r="B59" s="9">
        <f>D29</f>
        <v>15588.47</v>
      </c>
      <c r="C59" s="9">
        <f>E29</f>
        <v>1597.16</v>
      </c>
    </row>
    <row r="60" spans="1:3" ht="12.75">
      <c r="A60" s="76" t="s">
        <v>55</v>
      </c>
      <c r="B60" s="9">
        <f>F29</f>
        <v>29564.06</v>
      </c>
      <c r="C60" s="9">
        <f>G29</f>
        <v>14548.55</v>
      </c>
    </row>
    <row r="61" spans="1:3" ht="25.5">
      <c r="A61" s="76" t="s">
        <v>56</v>
      </c>
      <c r="B61" s="9">
        <f>H29</f>
        <v>24</v>
      </c>
      <c r="C61" s="9">
        <f>I29</f>
        <v>20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0" sqref="F3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2018-12-13T10:18:08Z</dcterms:modified>
  <cp:category/>
  <cp:version/>
  <cp:contentType/>
  <cp:contentStatus/>
</cp:coreProperties>
</file>